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415" windowHeight="12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Feuil1!$A$1:$D$78</definedName>
  </definedNames>
  <calcPr calcId="124519" iterateDelta="1E-4"/>
</workbook>
</file>

<file path=xl/calcChain.xml><?xml version="1.0" encoding="utf-8"?>
<calcChain xmlns="http://schemas.openxmlformats.org/spreadsheetml/2006/main">
  <c r="D19" i="1"/>
  <c r="D15" l="1"/>
  <c r="D22" s="1"/>
  <c r="D9"/>
  <c r="D23" l="1"/>
  <c r="D24" l="1"/>
  <c r="D25"/>
</calcChain>
</file>

<file path=xl/sharedStrings.xml><?xml version="1.0" encoding="utf-8"?>
<sst xmlns="http://schemas.openxmlformats.org/spreadsheetml/2006/main" count="53" uniqueCount="52">
  <si>
    <t>SIMULATEUR DE ROI — SecuryJack®</t>
  </si>
  <si>
    <t>Retour sur Investissement  |  Breveté Made in France</t>
  </si>
  <si>
    <t>💡 Les cellules vertes sont modifiables — ajustez avec vos propres données</t>
  </si>
  <si>
    <t>📥  PARAMÈTRES</t>
  </si>
  <si>
    <t>Nombre de manipulations par jour du livreur</t>
  </si>
  <si>
    <t>Unitaire</t>
  </si>
  <si>
    <t>Gain de temps par opération (secondes)</t>
  </si>
  <si>
    <t>Gain de temps par jour (minutes)</t>
  </si>
  <si>
    <t>Pack 9</t>
  </si>
  <si>
    <t>Pack 18</t>
  </si>
  <si>
    <t>⚙️  RÉFÉRENCE SALARIALE</t>
  </si>
  <si>
    <t>SMIC 2026 chargé (€/mois)</t>
  </si>
  <si>
    <t>Heures de référence par mois</t>
  </si>
  <si>
    <t>Majoration heures supplémentaires</t>
  </si>
  <si>
    <t>Coût horaire chargé (€/h)  ← calculé</t>
  </si>
  <si>
    <t>📊  RÉSULTATS</t>
  </si>
  <si>
    <t>Quantité choisie pour le calcul du ROI</t>
  </si>
  <si>
    <t>Quantité</t>
  </si>
  <si>
    <t>✅  AVANTAGES CONNEXES</t>
  </si>
  <si>
    <t>• Baisse des primes d'assurance (à re-négocier avec votre assureur) *</t>
  </si>
  <si>
    <t>• Réduction des TMS — moins d'absentéisme des livreurs</t>
  </si>
  <si>
    <t>• Plus jamais d'accidents internes de caisse **</t>
  </si>
  <si>
    <t>• Plus jamais de marchandises endommagées **</t>
  </si>
  <si>
    <t>• Utilisation du bout du pied — zéro effort pour le dos</t>
  </si>
  <si>
    <t>* à discuter avec votre assureur   ** utilisation selon les recommandations du fabricant</t>
  </si>
  <si>
    <t>© SecuryJack® by PR Optimization — Breveté Made in France — Tél : +33 (0)6 70 02 83 57 — www.securyjack.fr</t>
  </si>
  <si>
    <t>Économie journalière (€)  ← calculé</t>
  </si>
  <si>
    <t>ROI — nombre de jours de travail  ← calculé</t>
  </si>
  <si>
    <t>ROI — nombre de semaines  ← calculé</t>
  </si>
  <si>
    <t>ROI — nombre de mois  ← calculé</t>
  </si>
  <si>
    <t>Prix unitaire (€) Cf verso</t>
  </si>
  <si>
    <t>SecuryJack®</t>
  </si>
  <si>
    <t>GRILLE TARIFAIRE</t>
  </si>
  <si>
    <t>2026</t>
  </si>
  <si>
    <t>Prix unitaire HT</t>
  </si>
  <si>
    <t>Total HT</t>
  </si>
  <si>
    <t>✦  Prix HT — TVA 20% en sus — Frais de port selon destination</t>
  </si>
  <si>
    <t>✅  Pourquoi choisir le SecuryJack® ?</t>
  </si>
  <si>
    <t>🔒  Breveté Made in France — Nov. 2025</t>
  </si>
  <si>
    <t>⚡  Calage des deux côtés simultanément</t>
  </si>
  <si>
    <t>📉  ROI garanti en moins de 3 mois</t>
  </si>
  <si>
    <t>🛡️  Réduit les TMS et les accidents de caisse</t>
  </si>
  <si>
    <t>PR Optimization — Distributeur officiel SecuryJack®</t>
  </si>
  <si>
    <t>📍  13, rue de l'Esplanade — 13090 Aix-en-Provence</t>
  </si>
  <si>
    <t>📞  Tél : +33 (0)6 70 02 83 57  —  www.securyjack.fr</t>
  </si>
  <si>
    <t xml:space="preserve">Pack 3 </t>
  </si>
  <si>
    <t xml:space="preserve">Pack 27 </t>
  </si>
  <si>
    <t xml:space="preserve">Pack 54 </t>
  </si>
  <si>
    <t>Cale-transpalette breveté - Made in France</t>
  </si>
  <si>
    <t>Offre</t>
  </si>
  <si>
    <t>🦶  Vérrouillage et déverrouilage du bout du pied — zéro effort au dos</t>
  </si>
  <si>
    <t>🏢  SIRET : 529 149 254 00037  —  RCS AIX  —  FR94 529 149 254</t>
  </si>
</sst>
</file>

<file path=xl/styles.xml><?xml version="1.0" encoding="utf-8"?>
<styleSheet xmlns="http://schemas.openxmlformats.org/spreadsheetml/2006/main">
  <numFmts count="11">
    <numFmt numFmtId="164" formatCode="0&quot; €&quot;"/>
    <numFmt numFmtId="165" formatCode="0&quot; sec&quot;"/>
    <numFmt numFmtId="166" formatCode="0.0&quot; min&quot;"/>
    <numFmt numFmtId="167" formatCode="#,##0.00&quot; €&quot;"/>
    <numFmt numFmtId="168" formatCode="0.00&quot; h&quot;"/>
    <numFmt numFmtId="169" formatCode="0.00&quot; €/h&quot;"/>
    <numFmt numFmtId="170" formatCode="0.00&quot; €&quot;"/>
    <numFmt numFmtId="171" formatCode="0.0&quot; j&quot;"/>
    <numFmt numFmtId="172" formatCode="0.0&quot; sem&quot;"/>
    <numFmt numFmtId="173" formatCode="0.0&quot; mois&quot;"/>
    <numFmt numFmtId="174" formatCode="#,##0&quot; € HT&quot;"/>
  </numFmts>
  <fonts count="2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C9A227"/>
      <name val="Arial"/>
      <family val="2"/>
    </font>
    <font>
      <b/>
      <sz val="9"/>
      <color rgb="FF0A0A0A"/>
      <name val="Arial"/>
      <family val="2"/>
    </font>
    <font>
      <sz val="9"/>
      <color rgb="FF333333"/>
      <name val="Arial"/>
      <family val="2"/>
    </font>
    <font>
      <b/>
      <sz val="9"/>
      <color rgb="FF00008B"/>
      <name val="Arial"/>
      <family val="2"/>
    </font>
    <font>
      <sz val="9"/>
      <color rgb="FF0A0A0A"/>
      <name val="Arial"/>
      <family val="2"/>
    </font>
    <font>
      <i/>
      <sz val="8"/>
      <color rgb="FF00008B"/>
      <name val="Arial"/>
      <family val="2"/>
    </font>
    <font>
      <i/>
      <sz val="12"/>
      <color rgb="FFC9A227"/>
      <name val="Arial"/>
      <family val="2"/>
    </font>
    <font>
      <i/>
      <sz val="14"/>
      <color rgb="FFC9A227"/>
      <name val="Arial"/>
      <family val="2"/>
    </font>
    <font>
      <b/>
      <sz val="16"/>
      <color rgb="FFFFFFFF"/>
      <name val="Arial"/>
      <family val="2"/>
    </font>
    <font>
      <b/>
      <sz val="28"/>
      <color rgb="FFC9A227"/>
      <name val="Arial"/>
      <family val="2"/>
    </font>
    <font>
      <sz val="14"/>
      <color rgb="FFC9A227"/>
      <name val="Arial"/>
      <family val="2"/>
    </font>
    <font>
      <b/>
      <sz val="11"/>
      <color rgb="FF0A0A0A"/>
      <name val="Arial"/>
      <family val="2"/>
    </font>
    <font>
      <sz val="11"/>
      <color rgb="FF0A0A0A"/>
      <name val="Arial"/>
      <family val="2"/>
    </font>
    <font>
      <b/>
      <sz val="11"/>
      <color rgb="FF00008B"/>
      <name val="Arial"/>
      <family val="2"/>
    </font>
    <font>
      <i/>
      <sz val="9"/>
      <color rgb="FF666666"/>
      <name val="Arial"/>
      <family val="2"/>
    </font>
    <font>
      <sz val="10"/>
      <color rgb="FF0A0A0A"/>
      <name val="Arial"/>
      <family val="2"/>
    </font>
    <font>
      <sz val="12"/>
      <color theme="1"/>
      <name val="Calibri"/>
      <family val="2"/>
      <scheme val="minor"/>
    </font>
    <font>
      <b/>
      <sz val="16"/>
      <color rgb="FFC9A227"/>
      <name val="Arial"/>
      <family val="2"/>
    </font>
    <font>
      <sz val="16"/>
      <color rgb="FFBBBBBB"/>
      <name val="Arial"/>
      <family val="2"/>
    </font>
    <font>
      <i/>
      <sz val="8"/>
      <color rgb="FF555555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A0A0A"/>
        <bgColor rgb="FF000000"/>
      </patternFill>
    </fill>
    <fill>
      <patternFill patternType="solid">
        <fgColor rgb="FF1A1A1A"/>
        <bgColor rgb="FF0A0A0A"/>
      </patternFill>
    </fill>
    <fill>
      <patternFill patternType="solid">
        <fgColor rgb="FFFAFAF5"/>
        <bgColor rgb="FFFAFAF0"/>
      </patternFill>
    </fill>
    <fill>
      <patternFill patternType="solid">
        <fgColor rgb="FFC9A227"/>
        <bgColor rgb="FFE0C060"/>
      </patternFill>
    </fill>
    <fill>
      <patternFill patternType="solid">
        <fgColor rgb="FFF5F5F0"/>
        <bgColor rgb="FFFAFAF0"/>
      </patternFill>
    </fill>
    <fill>
      <patternFill patternType="solid">
        <fgColor rgb="FFE8F5E9"/>
        <bgColor rgb="FFF5F5F0"/>
      </patternFill>
    </fill>
    <fill>
      <patternFill patternType="solid">
        <fgColor rgb="FFFFF3CD"/>
        <bgColor rgb="FFFFF8E1"/>
      </patternFill>
    </fill>
    <fill>
      <patternFill patternType="solid">
        <fgColor rgb="FFF0D878"/>
        <bgColor rgb="FFE8D88A"/>
      </patternFill>
    </fill>
    <fill>
      <patternFill patternType="solid">
        <fgColor rgb="FF0A0A0A"/>
        <bgColor rgb="FF111111"/>
      </patternFill>
    </fill>
    <fill>
      <patternFill patternType="solid">
        <fgColor rgb="FF1A1A1A"/>
        <bgColor rgb="FF111111"/>
      </patternFill>
    </fill>
    <fill>
      <patternFill patternType="solid">
        <fgColor rgb="FFC9A227"/>
        <bgColor rgb="FF99CC00"/>
      </patternFill>
    </fill>
    <fill>
      <patternFill patternType="solid">
        <fgColor rgb="FFFAFAF5"/>
        <bgColor rgb="FFF5F5F0"/>
      </patternFill>
    </fill>
    <fill>
      <patternFill patternType="solid">
        <fgColor rgb="FFEEF4FF"/>
        <bgColor rgb="FFF5F5F0"/>
      </patternFill>
    </fill>
    <fill>
      <patternFill patternType="solid">
        <fgColor rgb="FFFFF8DC"/>
        <bgColor rgb="FFFAFAF5"/>
      </patternFill>
    </fill>
    <fill>
      <patternFill patternType="solid">
        <fgColor rgb="FFFFFFFF"/>
        <bgColor rgb="FFFAFAF5"/>
      </patternFill>
    </fill>
    <fill>
      <patternFill patternType="solid">
        <fgColor rgb="FFF0D878"/>
        <bgColor rgb="FFFFFF99"/>
      </patternFill>
    </fill>
    <fill>
      <patternFill patternType="solid">
        <fgColor rgb="FFF5F5F0"/>
        <bgColor rgb="FFFAFAF5"/>
      </patternFill>
    </fill>
    <fill>
      <patternFill patternType="solid">
        <fgColor rgb="FF111111"/>
        <bgColor rgb="FF0A0A0A"/>
      </patternFill>
    </fill>
  </fills>
  <borders count="16">
    <border>
      <left/>
      <right/>
      <top/>
      <bottom/>
      <diagonal/>
    </border>
    <border>
      <left style="medium">
        <color rgb="FF0A0A0A"/>
      </left>
      <right style="medium">
        <color rgb="FF0A0A0A"/>
      </right>
      <top style="medium">
        <color rgb="FF0A0A0A"/>
      </top>
      <bottom style="medium">
        <color rgb="FF0A0A0A"/>
      </bottom>
      <diagonal/>
    </border>
    <border>
      <left/>
      <right/>
      <top/>
      <bottom style="thin">
        <color rgb="FFCCCCCC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E0C060"/>
      </left>
      <right style="thin">
        <color rgb="FFE0C060"/>
      </right>
      <top style="thin">
        <color rgb="FFE0C060"/>
      </top>
      <bottom style="thin">
        <color rgb="FFE0C060"/>
      </bottom>
      <diagonal/>
    </border>
    <border>
      <left style="medium">
        <color rgb="FFC9A227"/>
      </left>
      <right style="medium">
        <color rgb="FFC9A227"/>
      </right>
      <top style="medium">
        <color rgb="FFC9A227"/>
      </top>
      <bottom style="medium">
        <color rgb="FFC9A227"/>
      </bottom>
      <diagonal/>
    </border>
    <border>
      <left style="medium">
        <color rgb="FF8B6914"/>
      </left>
      <right style="medium">
        <color rgb="FF8B6914"/>
      </right>
      <top style="medium">
        <color rgb="FF8B6914"/>
      </top>
      <bottom style="medium">
        <color rgb="FF8B6914"/>
      </bottom>
      <diagonal/>
    </border>
    <border>
      <left style="medium">
        <color rgb="FF0A0A0A"/>
      </left>
      <right/>
      <top style="medium">
        <color rgb="FF0A0A0A"/>
      </top>
      <bottom style="medium">
        <color rgb="FF0A0A0A"/>
      </bottom>
      <diagonal/>
    </border>
    <border>
      <left/>
      <right/>
      <top style="medium">
        <color rgb="FF0A0A0A"/>
      </top>
      <bottom style="medium">
        <color rgb="FF0A0A0A"/>
      </bottom>
      <diagonal/>
    </border>
    <border>
      <left/>
      <right style="medium">
        <color rgb="FF0A0A0A"/>
      </right>
      <top style="medium">
        <color rgb="FF0A0A0A"/>
      </top>
      <bottom style="medium">
        <color rgb="FF0A0A0A"/>
      </bottom>
      <diagonal/>
    </border>
    <border>
      <left style="medium">
        <color rgb="FF2E7D32"/>
      </left>
      <right/>
      <top style="medium">
        <color rgb="FF2E7D32"/>
      </top>
      <bottom style="medium">
        <color rgb="FF2E7D32"/>
      </bottom>
      <diagonal/>
    </border>
    <border>
      <left/>
      <right/>
      <top style="medium">
        <color rgb="FF2E7D32"/>
      </top>
      <bottom style="medium">
        <color rgb="FF2E7D32"/>
      </bottom>
      <diagonal/>
    </border>
    <border>
      <left/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/>
      <right/>
      <top/>
      <bottom style="thin">
        <color rgb="FFDDDDDD"/>
      </bottom>
      <diagonal/>
    </border>
    <border>
      <left/>
      <right/>
      <top style="medium">
        <color rgb="FFC9A227"/>
      </top>
      <bottom/>
      <diagonal/>
    </border>
    <border>
      <left/>
      <right style="medium">
        <color rgb="FF0A0A0A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6" borderId="2" xfId="0" applyFont="1" applyFill="1" applyBorder="1" applyAlignment="1">
      <alignment horizontal="left" vertical="center" wrapText="1" indent="1"/>
    </xf>
    <xf numFmtId="166" fontId="6" fillId="8" borderId="4" xfId="0" applyNumberFormat="1" applyFont="1" applyFill="1" applyBorder="1" applyAlignment="1">
      <alignment horizontal="center" vertical="center"/>
    </xf>
    <xf numFmtId="169" fontId="3" fillId="9" borderId="5" xfId="0" applyNumberFormat="1" applyFont="1" applyFill="1" applyBorder="1" applyAlignment="1">
      <alignment horizontal="center" vertical="center"/>
    </xf>
    <xf numFmtId="170" fontId="3" fillId="5" borderId="6" xfId="0" applyNumberFormat="1" applyFont="1" applyFill="1" applyBorder="1" applyAlignment="1">
      <alignment horizontal="center" vertical="center"/>
    </xf>
    <xf numFmtId="171" fontId="3" fillId="9" borderId="5" xfId="0" applyNumberFormat="1" applyFont="1" applyFill="1" applyBorder="1" applyAlignment="1">
      <alignment horizontal="center" vertical="center"/>
    </xf>
    <xf numFmtId="172" fontId="3" fillId="9" borderId="5" xfId="0" applyNumberFormat="1" applyFont="1" applyFill="1" applyBorder="1" applyAlignment="1">
      <alignment horizontal="center" vertical="center"/>
    </xf>
    <xf numFmtId="173" fontId="3" fillId="9" borderId="5" xfId="0" applyNumberFormat="1" applyFont="1" applyFill="1" applyBorder="1" applyAlignment="1">
      <alignment horizontal="center" vertical="center"/>
    </xf>
    <xf numFmtId="164" fontId="3" fillId="9" borderId="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1" fillId="10" borderId="0" xfId="0" applyFont="1" applyFill="1" applyAlignment="1">
      <alignment horizontal="left" vertical="center" indent="1"/>
    </xf>
    <xf numFmtId="0" fontId="12" fillId="10" borderId="0" xfId="0" applyFont="1" applyFill="1" applyAlignment="1">
      <alignment horizontal="right" vertical="center"/>
    </xf>
    <xf numFmtId="0" fontId="13" fillId="12" borderId="1" xfId="0" applyFont="1" applyFill="1" applyBorder="1" applyAlignment="1">
      <alignment horizontal="center" vertical="center"/>
    </xf>
    <xf numFmtId="174" fontId="15" fillId="14" borderId="13" xfId="0" applyNumberFormat="1" applyFont="1" applyFill="1" applyBorder="1" applyAlignment="1">
      <alignment horizontal="center" vertical="center"/>
    </xf>
    <xf numFmtId="174" fontId="13" fillId="15" borderId="13" xfId="0" applyNumberFormat="1" applyFont="1" applyFill="1" applyBorder="1" applyAlignment="1">
      <alignment horizontal="center" vertical="center"/>
    </xf>
    <xf numFmtId="174" fontId="13" fillId="17" borderId="13" xfId="0" applyNumberFormat="1" applyFont="1" applyFill="1" applyBorder="1" applyAlignment="1">
      <alignment horizontal="center" vertical="center"/>
    </xf>
    <xf numFmtId="0" fontId="0" fillId="0" borderId="14" xfId="0" applyBorder="1" applyAlignment="1"/>
    <xf numFmtId="0" fontId="17" fillId="16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65" fontId="5" fillId="7" borderId="3" xfId="0" applyNumberFormat="1" applyFont="1" applyFill="1" applyBorder="1" applyAlignment="1" applyProtection="1">
      <alignment horizontal="center" vertical="center"/>
      <protection locked="0"/>
    </xf>
    <xf numFmtId="167" fontId="5" fillId="7" borderId="3" xfId="0" applyNumberFormat="1" applyFont="1" applyFill="1" applyBorder="1" applyAlignment="1" applyProtection="1">
      <alignment horizontal="center" vertical="center"/>
      <protection locked="0"/>
    </xf>
    <xf numFmtId="168" fontId="5" fillId="7" borderId="3" xfId="0" applyNumberFormat="1" applyFont="1" applyFill="1" applyBorder="1" applyAlignment="1" applyProtection="1">
      <alignment horizontal="center" vertical="center"/>
      <protection locked="0"/>
    </xf>
    <xf numFmtId="9" fontId="5" fillId="7" borderId="3" xfId="0" applyNumberFormat="1" applyFont="1" applyFill="1" applyBorder="1" applyAlignment="1" applyProtection="1">
      <alignment horizontal="center" vertical="center"/>
      <protection locked="0"/>
    </xf>
    <xf numFmtId="0" fontId="14" fillId="13" borderId="1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20" fillId="19" borderId="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7" fillId="18" borderId="0" xfId="0" applyFont="1" applyFill="1" applyBorder="1" applyAlignment="1">
      <alignment horizontal="left" vertical="center"/>
    </xf>
    <xf numFmtId="0" fontId="17" fillId="16" borderId="0" xfId="0" applyFont="1" applyFill="1" applyBorder="1" applyAlignment="1">
      <alignment horizontal="left" vertical="center"/>
    </xf>
    <xf numFmtId="0" fontId="19" fillId="1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" fontId="7" fillId="7" borderId="10" xfId="0" applyNumberFormat="1" applyFont="1" applyFill="1" applyBorder="1" applyAlignment="1">
      <alignment horizontal="center" vertical="center"/>
    </xf>
    <xf numFmtId="1" fontId="7" fillId="7" borderId="11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 indent="1"/>
    </xf>
    <xf numFmtId="0" fontId="21" fillId="4" borderId="0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62</xdr:row>
      <xdr:rowOff>347869</xdr:rowOff>
    </xdr:from>
    <xdr:to>
      <xdr:col>3</xdr:col>
      <xdr:colOff>944219</xdr:colOff>
      <xdr:row>78</xdr:row>
      <xdr:rowOff>0</xdr:rowOff>
    </xdr:to>
    <xdr:pic>
      <xdr:nvPicPr>
        <xdr:cNvPr id="4" name="Image 3" descr="dessin+qrc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358152"/>
          <a:ext cx="6419022" cy="2865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workbookViewId="0">
      <pane ySplit="2" topLeftCell="A3" activePane="bottomLeft" state="frozen"/>
      <selection pane="bottomLeft" activeCell="D18" sqref="D18 B44:C49"/>
    </sheetView>
  </sheetViews>
  <sheetFormatPr baseColWidth="10" defaultRowHeight="15"/>
  <cols>
    <col min="1" max="1" width="52" customWidth="1"/>
    <col min="2" max="2" width="11.28515625" customWidth="1"/>
    <col min="3" max="3" width="18.7109375" customWidth="1"/>
    <col min="4" max="4" width="14.5703125" customWidth="1"/>
  </cols>
  <sheetData>
    <row r="1" spans="1:4" s="1" customFormat="1" ht="31.5" customHeight="1">
      <c r="A1" s="37" t="s">
        <v>0</v>
      </c>
      <c r="B1" s="37"/>
      <c r="C1" s="37"/>
      <c r="D1" s="37"/>
    </row>
    <row r="2" spans="1:4" s="1" customFormat="1" ht="31.5" customHeight="1">
      <c r="A2" s="38" t="s">
        <v>1</v>
      </c>
      <c r="B2" s="38"/>
      <c r="C2" s="38"/>
      <c r="D2" s="38"/>
    </row>
    <row r="3" spans="1:4" s="1" customFormat="1" ht="6.75" customHeight="1" thickBot="1"/>
    <row r="4" spans="1:4" s="1" customFormat="1" ht="18" customHeight="1" thickBot="1">
      <c r="A4" s="42" t="s">
        <v>2</v>
      </c>
      <c r="B4" s="43"/>
      <c r="C4" s="43"/>
      <c r="D4" s="44"/>
    </row>
    <row r="5" spans="1:4" s="1" customFormat="1" ht="6.75" customHeight="1" thickBot="1"/>
    <row r="6" spans="1:4" s="1" customFormat="1" ht="21.75" customHeight="1" thickBot="1">
      <c r="A6" s="45" t="s">
        <v>3</v>
      </c>
      <c r="B6" s="45"/>
      <c r="C6" s="45"/>
      <c r="D6" s="45"/>
    </row>
    <row r="7" spans="1:4" s="1" customFormat="1" ht="24" customHeight="1" thickBot="1">
      <c r="A7" s="2" t="s">
        <v>4</v>
      </c>
      <c r="B7" s="2"/>
      <c r="C7" s="2"/>
      <c r="D7" s="21">
        <v>12</v>
      </c>
    </row>
    <row r="8" spans="1:4" s="1" customFormat="1" ht="24" customHeight="1" thickBot="1">
      <c r="A8" s="2" t="s">
        <v>6</v>
      </c>
      <c r="B8" s="2"/>
      <c r="C8" s="2"/>
      <c r="D8" s="22">
        <v>45</v>
      </c>
    </row>
    <row r="9" spans="1:4" s="1" customFormat="1" ht="24" customHeight="1">
      <c r="A9" s="2" t="s">
        <v>7</v>
      </c>
      <c r="B9" s="2"/>
      <c r="C9" s="2"/>
      <c r="D9" s="3">
        <f>D7*D8/60</f>
        <v>9</v>
      </c>
    </row>
    <row r="10" spans="1:4" s="1" customFormat="1" ht="6.75" customHeight="1" thickBot="1"/>
    <row r="11" spans="1:4" s="1" customFormat="1" ht="21.75" customHeight="1" thickBot="1">
      <c r="A11" s="45" t="s">
        <v>10</v>
      </c>
      <c r="B11" s="45"/>
      <c r="C11" s="45"/>
      <c r="D11" s="45"/>
    </row>
    <row r="12" spans="1:4" s="1" customFormat="1" ht="24" customHeight="1" thickBot="1">
      <c r="A12" s="2" t="s">
        <v>11</v>
      </c>
      <c r="B12" s="2"/>
      <c r="C12" s="2"/>
      <c r="D12" s="23">
        <v>1887.75</v>
      </c>
    </row>
    <row r="13" spans="1:4" s="1" customFormat="1" ht="24" customHeight="1" thickBot="1">
      <c r="A13" s="2" t="s">
        <v>12</v>
      </c>
      <c r="B13" s="2"/>
      <c r="C13" s="2"/>
      <c r="D13" s="24">
        <v>151.66999999999999</v>
      </c>
    </row>
    <row r="14" spans="1:4" s="1" customFormat="1" ht="24" customHeight="1" thickBot="1">
      <c r="A14" s="2" t="s">
        <v>13</v>
      </c>
      <c r="B14" s="2"/>
      <c r="C14" s="2"/>
      <c r="D14" s="25">
        <v>0</v>
      </c>
    </row>
    <row r="15" spans="1:4" s="1" customFormat="1" ht="24" customHeight="1" thickBot="1">
      <c r="A15" s="2" t="s">
        <v>14</v>
      </c>
      <c r="B15" s="2"/>
      <c r="C15" s="2"/>
      <c r="D15" s="4">
        <f>D12/D13*(1+D14)</f>
        <v>12.446429748796731</v>
      </c>
    </row>
    <row r="16" spans="1:4" s="1" customFormat="1" ht="6.75" customHeight="1" thickBot="1"/>
    <row r="17" spans="1:4" s="1" customFormat="1" ht="21.75" customHeight="1" thickBot="1">
      <c r="A17" s="45" t="s">
        <v>16</v>
      </c>
      <c r="B17" s="45"/>
      <c r="C17" s="45"/>
      <c r="D17" s="45"/>
    </row>
    <row r="18" spans="1:4" s="1" customFormat="1" ht="24" customHeight="1" thickBot="1">
      <c r="A18" s="2" t="s">
        <v>17</v>
      </c>
      <c r="B18" s="2"/>
      <c r="C18" s="2"/>
      <c r="D18" s="21">
        <v>1</v>
      </c>
    </row>
    <row r="19" spans="1:4" s="1" customFormat="1" ht="24" customHeight="1" thickBot="1">
      <c r="A19" s="2" t="s">
        <v>30</v>
      </c>
      <c r="B19" s="2"/>
      <c r="C19" s="2"/>
      <c r="D19" s="9">
        <f>VLOOKUP(D18,B44:C49,2,FALSE)</f>
        <v>119</v>
      </c>
    </row>
    <row r="20" spans="1:4" s="1" customFormat="1" ht="36" customHeight="1" thickBot="1"/>
    <row r="21" spans="1:4" s="1" customFormat="1" ht="21.75" customHeight="1" thickBot="1">
      <c r="A21" s="45" t="s">
        <v>15</v>
      </c>
      <c r="B21" s="45"/>
      <c r="C21" s="45"/>
      <c r="D21" s="45"/>
    </row>
    <row r="22" spans="1:4" s="1" customFormat="1" ht="24" customHeight="1" thickBot="1">
      <c r="A22" s="2" t="s">
        <v>26</v>
      </c>
      <c r="B22" s="2"/>
      <c r="C22" s="2"/>
      <c r="D22" s="5">
        <f>D7*D8/3600*D15</f>
        <v>1.8669644623195096</v>
      </c>
    </row>
    <row r="23" spans="1:4" s="1" customFormat="1" ht="24" customHeight="1" thickBot="1">
      <c r="A23" s="2" t="s">
        <v>27</v>
      </c>
      <c r="B23" s="2"/>
      <c r="C23" s="2"/>
      <c r="D23" s="6">
        <f>D19/D22</f>
        <v>63.739831368913606</v>
      </c>
    </row>
    <row r="24" spans="1:4" s="1" customFormat="1" ht="24" customHeight="1" thickBot="1">
      <c r="A24" s="2" t="s">
        <v>28</v>
      </c>
      <c r="B24" s="2"/>
      <c r="C24" s="2"/>
      <c r="D24" s="7">
        <f>D23/5</f>
        <v>12.747966273782721</v>
      </c>
    </row>
    <row r="25" spans="1:4" s="1" customFormat="1" ht="24" customHeight="1" thickBot="1">
      <c r="A25" s="2" t="s">
        <v>29</v>
      </c>
      <c r="B25" s="2"/>
      <c r="C25" s="2"/>
      <c r="D25" s="8">
        <f>D23/21.7</f>
        <v>2.9373194179222861</v>
      </c>
    </row>
    <row r="26" spans="1:4" s="1" customFormat="1" ht="6.75" customHeight="1" thickBot="1"/>
    <row r="27" spans="1:4" s="1" customFormat="1" ht="21.75" customHeight="1" thickBot="1">
      <c r="A27" s="39" t="s">
        <v>18</v>
      </c>
      <c r="B27" s="40"/>
      <c r="C27" s="40"/>
      <c r="D27" s="41"/>
    </row>
    <row r="28" spans="1:4" s="1" customFormat="1" ht="19.5" customHeight="1">
      <c r="A28" s="47" t="s">
        <v>19</v>
      </c>
      <c r="B28" s="47"/>
      <c r="C28" s="47"/>
      <c r="D28" s="47"/>
    </row>
    <row r="29" spans="1:4" s="1" customFormat="1" ht="19.5" customHeight="1">
      <c r="A29" s="47" t="s">
        <v>20</v>
      </c>
      <c r="B29" s="47"/>
      <c r="C29" s="47"/>
      <c r="D29" s="47"/>
    </row>
    <row r="30" spans="1:4" s="1" customFormat="1" ht="19.5" customHeight="1">
      <c r="A30" s="47" t="s">
        <v>21</v>
      </c>
      <c r="B30" s="47"/>
      <c r="C30" s="47"/>
      <c r="D30" s="47"/>
    </row>
    <row r="31" spans="1:4" s="1" customFormat="1" ht="19.5" customHeight="1">
      <c r="A31" s="47" t="s">
        <v>22</v>
      </c>
      <c r="B31" s="47"/>
      <c r="C31" s="47"/>
      <c r="D31" s="47"/>
    </row>
    <row r="32" spans="1:4" s="1" customFormat="1" ht="19.5" customHeight="1">
      <c r="A32" s="47" t="s">
        <v>23</v>
      </c>
      <c r="B32" s="47"/>
      <c r="C32" s="47"/>
      <c r="D32" s="47"/>
    </row>
    <row r="33" spans="1:4" s="1" customFormat="1" ht="18" customHeight="1">
      <c r="A33" s="48" t="s">
        <v>24</v>
      </c>
      <c r="B33" s="48"/>
      <c r="C33" s="48"/>
      <c r="D33" s="48"/>
    </row>
    <row r="34" spans="1:4" s="1" customFormat="1" ht="6.75" customHeight="1"/>
    <row r="35" spans="1:4" s="1" customFormat="1" ht="12" customHeight="1"/>
    <row r="36" spans="1:4" s="1" customFormat="1" ht="12" customHeight="1"/>
    <row r="37" spans="1:4" s="1" customFormat="1" ht="19.5" customHeight="1">
      <c r="A37" s="46" t="s">
        <v>25</v>
      </c>
      <c r="B37" s="46"/>
      <c r="C37" s="46"/>
      <c r="D37" s="46"/>
    </row>
    <row r="39" spans="1:4" ht="48" customHeight="1">
      <c r="A39" s="11" t="s">
        <v>31</v>
      </c>
      <c r="B39" s="30" t="s">
        <v>32</v>
      </c>
      <c r="C39" s="30"/>
      <c r="D39" s="12" t="s">
        <v>33</v>
      </c>
    </row>
    <row r="40" spans="1:4" ht="21.75" customHeight="1">
      <c r="A40" s="29" t="s">
        <v>48</v>
      </c>
      <c r="B40" s="29"/>
      <c r="C40" s="29"/>
      <c r="D40" s="29"/>
    </row>
    <row r="41" spans="1:4" ht="9.75" customHeight="1" thickBot="1">
      <c r="A41" s="10"/>
      <c r="B41" s="10"/>
      <c r="C41" s="10"/>
      <c r="D41" s="10"/>
    </row>
    <row r="42" spans="1:4" ht="25.5" customHeight="1" thickBot="1">
      <c r="A42" s="13" t="s">
        <v>49</v>
      </c>
      <c r="B42" s="13" t="s">
        <v>17</v>
      </c>
      <c r="C42" s="13" t="s">
        <v>34</v>
      </c>
      <c r="D42" s="13" t="s">
        <v>35</v>
      </c>
    </row>
    <row r="43" spans="1:4" ht="9.75" customHeight="1">
      <c r="A43" s="10"/>
      <c r="B43" s="10"/>
      <c r="C43" s="10"/>
      <c r="D43" s="10"/>
    </row>
    <row r="44" spans="1:4" ht="21.75" customHeight="1">
      <c r="A44" s="26" t="s">
        <v>5</v>
      </c>
      <c r="B44" s="26">
        <v>1</v>
      </c>
      <c r="C44" s="14">
        <v>119</v>
      </c>
      <c r="D44" s="15">
        <v>119</v>
      </c>
    </row>
    <row r="45" spans="1:4" ht="21.75" customHeight="1">
      <c r="A45" s="27" t="s">
        <v>45</v>
      </c>
      <c r="B45" s="27">
        <v>3</v>
      </c>
      <c r="C45" s="14">
        <v>114</v>
      </c>
      <c r="D45" s="15">
        <v>342</v>
      </c>
    </row>
    <row r="46" spans="1:4" ht="21.75" customHeight="1">
      <c r="A46" s="26" t="s">
        <v>8</v>
      </c>
      <c r="B46" s="26">
        <v>9</v>
      </c>
      <c r="C46" s="14">
        <v>109</v>
      </c>
      <c r="D46" s="15">
        <v>981</v>
      </c>
    </row>
    <row r="47" spans="1:4" ht="21.75" customHeight="1">
      <c r="A47" s="27" t="s">
        <v>9</v>
      </c>
      <c r="B47" s="27">
        <v>18</v>
      </c>
      <c r="C47" s="14">
        <v>104</v>
      </c>
      <c r="D47" s="15">
        <v>1872</v>
      </c>
    </row>
    <row r="48" spans="1:4" ht="21.75" customHeight="1">
      <c r="A48" s="26" t="s">
        <v>46</v>
      </c>
      <c r="B48" s="26">
        <v>27</v>
      </c>
      <c r="C48" s="14">
        <v>99</v>
      </c>
      <c r="D48" s="15">
        <v>2673</v>
      </c>
    </row>
    <row r="49" spans="1:4" ht="21.75" customHeight="1" thickBot="1">
      <c r="A49" s="27" t="s">
        <v>47</v>
      </c>
      <c r="B49" s="27">
        <v>54</v>
      </c>
      <c r="C49" s="14">
        <v>95</v>
      </c>
      <c r="D49" s="16">
        <v>5130</v>
      </c>
    </row>
    <row r="50" spans="1:4" ht="9.75" customHeight="1">
      <c r="A50" s="17"/>
      <c r="B50" s="17"/>
      <c r="C50" s="17"/>
      <c r="D50" s="17"/>
    </row>
    <row r="51" spans="1:4" ht="21.75" customHeight="1">
      <c r="A51" s="31" t="s">
        <v>36</v>
      </c>
      <c r="B51" s="31"/>
      <c r="C51" s="31"/>
      <c r="D51" s="31"/>
    </row>
    <row r="52" spans="1:4" ht="9.75" customHeight="1">
      <c r="A52" s="10"/>
      <c r="B52" s="10"/>
      <c r="C52" s="10"/>
      <c r="D52" s="10"/>
    </row>
    <row r="53" spans="1:4" ht="24" customHeight="1">
      <c r="A53" s="32" t="s">
        <v>37</v>
      </c>
      <c r="B53" s="32"/>
      <c r="C53" s="32"/>
      <c r="D53" s="33"/>
    </row>
    <row r="54" spans="1:4" ht="21" customHeight="1">
      <c r="A54" s="34" t="s">
        <v>38</v>
      </c>
      <c r="B54" s="34"/>
      <c r="C54" s="34"/>
      <c r="D54" s="34"/>
    </row>
    <row r="55" spans="1:4" ht="21" customHeight="1">
      <c r="A55" s="35" t="s">
        <v>50</v>
      </c>
      <c r="B55" s="35"/>
      <c r="C55" s="35"/>
      <c r="D55" s="35"/>
    </row>
    <row r="56" spans="1:4" ht="21" customHeight="1">
      <c r="A56" s="18" t="s">
        <v>39</v>
      </c>
      <c r="B56" s="19"/>
      <c r="C56" s="18"/>
      <c r="D56" s="18"/>
    </row>
    <row r="57" spans="1:4" ht="21" customHeight="1">
      <c r="A57" s="35" t="s">
        <v>40</v>
      </c>
      <c r="B57" s="35"/>
      <c r="C57" s="35"/>
      <c r="D57" s="35"/>
    </row>
    <row r="58" spans="1:4" ht="21" customHeight="1">
      <c r="A58" s="34" t="s">
        <v>41</v>
      </c>
      <c r="B58" s="34"/>
      <c r="C58" s="34"/>
      <c r="D58" s="34"/>
    </row>
    <row r="59" spans="1:4" ht="14.25" customHeight="1"/>
    <row r="60" spans="1:4" s="20" customFormat="1" ht="27.75" customHeight="1">
      <c r="A60" s="36" t="s">
        <v>42</v>
      </c>
      <c r="B60" s="36"/>
      <c r="C60" s="36"/>
      <c r="D60" s="36"/>
    </row>
    <row r="61" spans="1:4" s="20" customFormat="1" ht="27.75" customHeight="1">
      <c r="A61" s="28" t="s">
        <v>43</v>
      </c>
      <c r="B61" s="28"/>
      <c r="C61" s="28"/>
      <c r="D61" s="28"/>
    </row>
    <row r="62" spans="1:4" s="20" customFormat="1" ht="27.75" customHeight="1">
      <c r="A62" s="28" t="s">
        <v>51</v>
      </c>
      <c r="B62" s="28"/>
      <c r="C62" s="28"/>
      <c r="D62" s="28"/>
    </row>
    <row r="63" spans="1:4" s="20" customFormat="1" ht="27.75" customHeight="1">
      <c r="A63" s="28" t="s">
        <v>44</v>
      </c>
      <c r="B63" s="28"/>
      <c r="C63" s="28"/>
      <c r="D63" s="28"/>
    </row>
  </sheetData>
  <sheetProtection sheet="1" objects="1" scenarios="1"/>
  <mergeCells count="27">
    <mergeCell ref="A37:D37"/>
    <mergeCell ref="A28:D28"/>
    <mergeCell ref="A29:D29"/>
    <mergeCell ref="A30:D30"/>
    <mergeCell ref="A17:D17"/>
    <mergeCell ref="A21:D21"/>
    <mergeCell ref="A31:D31"/>
    <mergeCell ref="A32:D32"/>
    <mergeCell ref="A33:D33"/>
    <mergeCell ref="A1:D1"/>
    <mergeCell ref="A2:D2"/>
    <mergeCell ref="A27:D27"/>
    <mergeCell ref="A4:D4"/>
    <mergeCell ref="A6:D6"/>
    <mergeCell ref="A11:D11"/>
    <mergeCell ref="A61:D61"/>
    <mergeCell ref="A62:D62"/>
    <mergeCell ref="A63:D63"/>
    <mergeCell ref="A40:D40"/>
    <mergeCell ref="B39:C39"/>
    <mergeCell ref="A51:D51"/>
    <mergeCell ref="A53:D53"/>
    <mergeCell ref="A54:D54"/>
    <mergeCell ref="A55:D55"/>
    <mergeCell ref="A57:D57"/>
    <mergeCell ref="A58:D58"/>
    <mergeCell ref="A60:D60"/>
  </mergeCells>
  <dataValidations count="2">
    <dataValidation type="list" sqref="D18">
      <formula1>$B$44:$B$49</formula1>
    </dataValidation>
    <dataValidation type="list" sqref="D8">
      <formula1>"30,45,60,75,90"</formula1>
      <formula2>0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2026-04-29T10:18:22Z</cp:lastPrinted>
  <dcterms:created xsi:type="dcterms:W3CDTF">2026-04-26T15:33:32Z</dcterms:created>
  <dcterms:modified xsi:type="dcterms:W3CDTF">2026-04-29T13:24:21Z</dcterms:modified>
</cp:coreProperties>
</file>